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defaultThemeVersion="124226"/>
  <bookViews>
    <workbookView xWindow="65426" yWindow="65426" windowWidth="19420" windowHeight="10560" activeTab="0"/>
  </bookViews>
  <sheets>
    <sheet name="Berechnung Immobilienrendite" sheetId="1" r:id="rId1"/>
  </sheets>
  <definedNames/>
  <calcPr calcId="191029" iterate="1" iterateCount="100" iterateDelta="0.001"/>
  <extLst/>
</workbook>
</file>

<file path=xl/sharedStrings.xml><?xml version="1.0" encoding="utf-8"?>
<sst xmlns="http://schemas.openxmlformats.org/spreadsheetml/2006/main" count="39" uniqueCount="39">
  <si>
    <t>Kaufpreis</t>
  </si>
  <si>
    <t>Miete</t>
  </si>
  <si>
    <t>Kosten</t>
  </si>
  <si>
    <t>Immobilienwert</t>
  </si>
  <si>
    <t>Dynamik</t>
  </si>
  <si>
    <t xml:space="preserve">Wertzuwachs </t>
  </si>
  <si>
    <t>Steuern</t>
  </si>
  <si>
    <t>Schulden</t>
  </si>
  <si>
    <t>Zinsen</t>
  </si>
  <si>
    <t>Tilgung</t>
  </si>
  <si>
    <t>Saldo</t>
  </si>
  <si>
    <t>Steuersatz</t>
  </si>
  <si>
    <t>Nebenkosten - Kauf</t>
  </si>
  <si>
    <t xml:space="preserve">Annahmen </t>
  </si>
  <si>
    <r>
      <t xml:space="preserve">Kosten </t>
    </r>
    <r>
      <rPr>
        <sz val="11"/>
        <color theme="1"/>
        <rFont val="Calibri"/>
        <family val="2"/>
        <scheme val="minor"/>
      </rPr>
      <t>pro Jahr</t>
    </r>
  </si>
  <si>
    <r>
      <t>Kaltmiete</t>
    </r>
    <r>
      <rPr>
        <sz val="11"/>
        <color theme="1"/>
        <rFont val="Calibri"/>
        <family val="2"/>
        <scheme val="minor"/>
      </rPr>
      <t xml:space="preserve"> pro Jahr</t>
    </r>
  </si>
  <si>
    <r>
      <t xml:space="preserve">Abschreibung </t>
    </r>
    <r>
      <rPr>
        <sz val="11"/>
        <color theme="1"/>
        <rFont val="Calibri"/>
        <family val="2"/>
        <scheme val="minor"/>
      </rPr>
      <t>pro Jahr</t>
    </r>
  </si>
  <si>
    <t>Relevant für Miete und Kosten</t>
  </si>
  <si>
    <t>Relevant für Immobilienwert</t>
  </si>
  <si>
    <t>Relevant für Steuern</t>
  </si>
  <si>
    <t>Relevant für Zinsberechnung</t>
  </si>
  <si>
    <t>Darlehen</t>
  </si>
  <si>
    <t>Zins Darlehen</t>
  </si>
  <si>
    <t>Finanzierungsdauer</t>
  </si>
  <si>
    <t>in Jahren</t>
  </si>
  <si>
    <t>input</t>
  </si>
  <si>
    <t>output</t>
  </si>
  <si>
    <t xml:space="preserve">Leerstand </t>
  </si>
  <si>
    <t>von Kaltmiete</t>
  </si>
  <si>
    <t>Leerstand</t>
  </si>
  <si>
    <t>Annuität</t>
  </si>
  <si>
    <t xml:space="preserve">Kauf (Jahr) </t>
  </si>
  <si>
    <t>Verkauf (Jahr)</t>
  </si>
  <si>
    <t>Haltedauer (Jahre)</t>
  </si>
  <si>
    <t>Rendite (IRR)</t>
  </si>
  <si>
    <t>Jahr (Anfang)</t>
  </si>
  <si>
    <t>www.finanzglueck.de/immobilienrendite-teil-2</t>
  </si>
  <si>
    <r>
      <rPr>
        <b/>
        <u val="single"/>
        <sz val="16"/>
        <color theme="1"/>
        <rFont val="Calibri"/>
        <family val="2"/>
        <scheme val="minor"/>
      </rPr>
      <t xml:space="preserve">Finanzglück Berechnung Immobilienrendite </t>
    </r>
    <r>
      <rPr>
        <b/>
        <sz val="14"/>
        <color theme="1"/>
        <rFont val="Calibri"/>
        <family val="2"/>
        <scheme val="minor"/>
      </rPr>
      <t>(</t>
    </r>
    <r>
      <rPr>
        <b/>
        <i/>
        <sz val="14"/>
        <color theme="1"/>
        <rFont val="Calibri"/>
        <family val="2"/>
        <scheme val="minor"/>
      </rPr>
      <t xml:space="preserve">von </t>
    </r>
    <r>
      <rPr>
        <b/>
        <i/>
        <sz val="14"/>
        <color rgb="FFFF0000"/>
        <rFont val="Calibri"/>
        <family val="2"/>
        <scheme val="minor"/>
      </rPr>
      <t>www.finanzglueck.de)</t>
    </r>
  </si>
  <si>
    <t xml:space="preserve">Anleitung zur korrekten Nutzung dieses Modells findest Du unter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</si>
</sst>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EUR]\ #,##0"/>
    <numFmt numFmtId="166" formatCode="#,##0\ &quot;€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3" fillId="0" borderId="0" xfId="0" applyFont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9" fontId="0" fillId="3" borderId="7" xfId="0" applyNumberFormat="1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166" fontId="0" fillId="3" borderId="8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0" fillId="3" borderId="2" xfId="0" applyNumberFormat="1" applyFill="1" applyBorder="1" applyAlignment="1">
      <alignment horizontal="center"/>
    </xf>
    <xf numFmtId="166" fontId="0" fillId="0" borderId="0" xfId="0" applyNumberFormat="1"/>
    <xf numFmtId="0" fontId="9" fillId="0" borderId="0" xfId="0" applyFont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0" fontId="0" fillId="0" borderId="0" xfId="0" applyNumberFormat="1"/>
    <xf numFmtId="1" fontId="0" fillId="3" borderId="0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0" xfId="0" applyFont="1" applyBorder="1"/>
    <xf numFmtId="10" fontId="7" fillId="0" borderId="0" xfId="0" applyNumberFormat="1" applyFont="1" applyBorder="1" applyAlignment="1">
      <alignment horizontal="center"/>
    </xf>
    <xf numFmtId="0" fontId="3" fillId="0" borderId="11" xfId="0" applyFont="1" applyBorder="1"/>
    <xf numFmtId="10" fontId="10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0" xfId="0" applyFont="1"/>
    <xf numFmtId="0" fontId="12" fillId="0" borderId="0" xfId="20"/>
    <xf numFmtId="0" fontId="1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glueck.de/immobilienrendite-teil-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6"/>
  <sheetViews>
    <sheetView tabSelected="1" zoomScale="90" zoomScaleNormal="90" workbookViewId="0" topLeftCell="A1">
      <selection activeCell="N15" sqref="N15"/>
    </sheetView>
  </sheetViews>
  <sheetFormatPr defaultColWidth="9.140625" defaultRowHeight="15"/>
  <cols>
    <col min="1" max="1" width="5.28125" style="21" customWidth="1"/>
    <col min="2" max="2" width="21.57421875" style="0" customWidth="1"/>
    <col min="3" max="3" width="15.421875" style="0" bestFit="1" customWidth="1"/>
    <col min="4" max="4" width="19.7109375" style="0" customWidth="1"/>
    <col min="5" max="6" width="13.7109375" style="0" customWidth="1"/>
    <col min="7" max="7" width="11.57421875" style="0" bestFit="1" customWidth="1"/>
    <col min="8" max="8" width="11.00390625" style="0" bestFit="1" customWidth="1"/>
    <col min="9" max="9" width="16.57421875" style="0" bestFit="1" customWidth="1"/>
    <col min="10" max="10" width="15.00390625" style="0" customWidth="1"/>
    <col min="11" max="11" width="12.421875" style="0" bestFit="1" customWidth="1"/>
    <col min="12" max="12" width="3.28125" style="0" customWidth="1"/>
  </cols>
  <sheetData>
    <row r="2" ht="21">
      <c r="B2" s="42" t="s">
        <v>37</v>
      </c>
    </row>
    <row r="3" ht="10.5" customHeight="1">
      <c r="B3" s="9"/>
    </row>
    <row r="4" spans="2:5" ht="15">
      <c r="B4" t="s">
        <v>38</v>
      </c>
      <c r="E4" s="41" t="s">
        <v>36</v>
      </c>
    </row>
    <row r="5" ht="15" thickBot="1"/>
    <row r="6" spans="2:9" ht="19" thickBot="1">
      <c r="B6" s="40" t="s">
        <v>13</v>
      </c>
      <c r="C6" s="26" t="s">
        <v>25</v>
      </c>
      <c r="D6" s="28" t="s">
        <v>26</v>
      </c>
      <c r="I6" s="34" t="s">
        <v>34</v>
      </c>
    </row>
    <row r="7" spans="2:11" ht="19" thickBot="1">
      <c r="B7" s="10" t="s">
        <v>0</v>
      </c>
      <c r="C7" s="16">
        <v>140000</v>
      </c>
      <c r="D7" s="10" t="s">
        <v>4</v>
      </c>
      <c r="E7" s="13">
        <v>0.01</v>
      </c>
      <c r="F7" s="15" t="s">
        <v>17</v>
      </c>
      <c r="I7" s="35">
        <f>IRR(K17:K56)</f>
        <v>0.058766003459011396</v>
      </c>
      <c r="K7" s="32"/>
    </row>
    <row r="8" spans="2:6" ht="15">
      <c r="B8" s="11" t="s">
        <v>12</v>
      </c>
      <c r="C8" s="17">
        <v>18961</v>
      </c>
      <c r="D8" s="11" t="s">
        <v>5</v>
      </c>
      <c r="E8" s="14">
        <v>0.02</v>
      </c>
      <c r="F8" s="15" t="s">
        <v>18</v>
      </c>
    </row>
    <row r="9" spans="2:11" ht="15">
      <c r="B9" s="11" t="s">
        <v>16</v>
      </c>
      <c r="C9" s="17">
        <v>2500</v>
      </c>
      <c r="D9" s="11" t="s">
        <v>11</v>
      </c>
      <c r="E9" s="14">
        <v>0.35</v>
      </c>
      <c r="F9" s="15" t="s">
        <v>19</v>
      </c>
      <c r="K9" s="33"/>
    </row>
    <row r="10" spans="2:6" ht="15">
      <c r="B10" s="11" t="s">
        <v>15</v>
      </c>
      <c r="C10" s="17">
        <v>8640</v>
      </c>
      <c r="D10" s="11" t="s">
        <v>22</v>
      </c>
      <c r="E10" s="14">
        <v>0.04</v>
      </c>
      <c r="F10" s="15" t="s">
        <v>20</v>
      </c>
    </row>
    <row r="11" spans="2:6" ht="15">
      <c r="B11" s="11" t="s">
        <v>14</v>
      </c>
      <c r="C11" s="17">
        <f>C7*0.01</f>
        <v>1400</v>
      </c>
      <c r="D11" s="11" t="s">
        <v>23</v>
      </c>
      <c r="E11" s="19">
        <v>15</v>
      </c>
      <c r="F11" s="18" t="s">
        <v>24</v>
      </c>
    </row>
    <row r="12" spans="2:11" ht="15">
      <c r="B12" s="11" t="s">
        <v>21</v>
      </c>
      <c r="C12" s="17">
        <v>100500</v>
      </c>
      <c r="D12" s="11" t="s">
        <v>27</v>
      </c>
      <c r="E12" s="14">
        <v>0.02</v>
      </c>
      <c r="F12" s="18" t="s">
        <v>28</v>
      </c>
      <c r="K12" s="20"/>
    </row>
    <row r="13" spans="2:11" ht="15">
      <c r="B13" s="11" t="s">
        <v>31</v>
      </c>
      <c r="C13" s="25">
        <v>2011</v>
      </c>
      <c r="D13" s="11" t="s">
        <v>30</v>
      </c>
      <c r="E13" s="29">
        <f>-PMT(E10,E11,F17)</f>
        <v>9039.080587282806</v>
      </c>
      <c r="K13" s="24"/>
    </row>
    <row r="14" spans="2:11" ht="15" thickBot="1">
      <c r="B14" s="12" t="s">
        <v>32</v>
      </c>
      <c r="C14" s="27">
        <v>2025</v>
      </c>
      <c r="D14" s="12" t="s">
        <v>33</v>
      </c>
      <c r="E14" s="30">
        <f>C14-C13+1</f>
        <v>15</v>
      </c>
      <c r="F14" s="18"/>
      <c r="K14" s="24"/>
    </row>
    <row r="15" ht="15" thickBot="1"/>
    <row r="16" spans="2:12" ht="15" thickBot="1">
      <c r="B16" s="36" t="s">
        <v>35</v>
      </c>
      <c r="C16" s="37" t="s">
        <v>3</v>
      </c>
      <c r="D16" s="38" t="s">
        <v>2</v>
      </c>
      <c r="E16" s="38" t="s">
        <v>1</v>
      </c>
      <c r="F16" s="38" t="s">
        <v>7</v>
      </c>
      <c r="G16" s="38" t="s">
        <v>8</v>
      </c>
      <c r="H16" s="38" t="s">
        <v>9</v>
      </c>
      <c r="I16" s="38" t="s">
        <v>29</v>
      </c>
      <c r="J16" s="39" t="s">
        <v>6</v>
      </c>
      <c r="K16" s="36" t="s">
        <v>10</v>
      </c>
      <c r="L16" s="2"/>
    </row>
    <row r="17" spans="1:12" ht="15">
      <c r="A17" s="21">
        <v>1</v>
      </c>
      <c r="B17" s="22">
        <f>C13</f>
        <v>2011</v>
      </c>
      <c r="C17" s="3">
        <f>C7</f>
        <v>140000</v>
      </c>
      <c r="D17" s="4">
        <f>C8+C11</f>
        <v>20361</v>
      </c>
      <c r="E17" s="4">
        <f>C10</f>
        <v>8640</v>
      </c>
      <c r="F17" s="4">
        <f>C12</f>
        <v>100500</v>
      </c>
      <c r="G17" s="4">
        <f aca="true" t="shared" si="0" ref="G17:G56">IF(A17&gt;$E$11,0,F17*$E$10)</f>
        <v>4020</v>
      </c>
      <c r="H17" s="4">
        <f aca="true" t="shared" si="1" ref="H17:H56">IF(A17&gt;$E$11,0,$E$13-G17)</f>
        <v>5019.080587282806</v>
      </c>
      <c r="I17" s="4">
        <f aca="true" t="shared" si="2" ref="I17:I56">IF(A17&lt;=$E$14,E17*$E$12,0)</f>
        <v>172.8</v>
      </c>
      <c r="J17" s="5">
        <f>(E17-I17-$C$9-G17-C11)*$E$9</f>
        <v>191.52000000000024</v>
      </c>
      <c r="K17" s="31">
        <f>-C17-D17+E17+F17-G17-H17-I17-J17</f>
        <v>-60624.400587282806</v>
      </c>
      <c r="L17" s="1"/>
    </row>
    <row r="18" spans="1:12" ht="15">
      <c r="A18" s="21">
        <f>A17+1</f>
        <v>2</v>
      </c>
      <c r="B18" s="22">
        <f>IF(A18&lt;=$E$14,B17+1,0)</f>
        <v>2012</v>
      </c>
      <c r="C18" s="3">
        <f>IF(A18&lt;=$E$14,C17*(1+$E$8),0)</f>
        <v>142800</v>
      </c>
      <c r="D18" s="4">
        <f>C11*(1+$E$7)</f>
        <v>1414</v>
      </c>
      <c r="E18" s="4">
        <f>IF(A18&lt;=$E$14,E17*(1+$E$7),0)</f>
        <v>8726.4</v>
      </c>
      <c r="F18" s="4">
        <f aca="true" t="shared" si="3" ref="F18:F56">IF(A17&gt;=$E$11,0,F17-H17)</f>
        <v>95480.9194127172</v>
      </c>
      <c r="G18" s="4">
        <f t="shared" si="0"/>
        <v>3819.236776508688</v>
      </c>
      <c r="H18" s="4">
        <f t="shared" si="1"/>
        <v>5219.8438107741185</v>
      </c>
      <c r="I18" s="4">
        <f t="shared" si="2"/>
        <v>174.528</v>
      </c>
      <c r="J18" s="5">
        <f aca="true" t="shared" si="4" ref="J18:J56">IF(A18&lt;=$E$14,(E18-I18-$C$9-G18-D18)*$E$9,0)</f>
        <v>286.522328221959</v>
      </c>
      <c r="K18" s="31">
        <f aca="true" t="shared" si="5" ref="K18:K56">IF(A18=$E$14,C18-D18+E18-F18-G18-I18-J18,IF(A18&lt;=$E$14,-D18+E18-G18-H18-I18-J18,0))</f>
        <v>-2187.730915504766</v>
      </c>
      <c r="L18" s="1"/>
    </row>
    <row r="19" spans="1:12" ht="15">
      <c r="A19" s="21">
        <f aca="true" t="shared" si="6" ref="A19:A56">A18+1</f>
        <v>3</v>
      </c>
      <c r="B19" s="22">
        <f aca="true" t="shared" si="7" ref="B19:B56">IF(A19&lt;=$E$14,B18+1,0)</f>
        <v>2013</v>
      </c>
      <c r="C19" s="3">
        <f>IF(A19&lt;=$E$14,C18*(1+$E$8),0)</f>
        <v>145656</v>
      </c>
      <c r="D19" s="4">
        <f>IF(A19&lt;=$E$14,(D18*(1+$E$7)),0)</f>
        <v>1428.14</v>
      </c>
      <c r="E19" s="4">
        <f aca="true" t="shared" si="8" ref="E19:E56">IF(A19&lt;=$E$14,E18*(1+$E$7),0)</f>
        <v>8813.663999999999</v>
      </c>
      <c r="F19" s="4">
        <f t="shared" si="3"/>
        <v>90261.07560194307</v>
      </c>
      <c r="G19" s="4">
        <f t="shared" si="0"/>
        <v>3610.443024077723</v>
      </c>
      <c r="H19" s="4">
        <f t="shared" si="1"/>
        <v>5428.637563205083</v>
      </c>
      <c r="I19" s="4">
        <f t="shared" si="2"/>
        <v>176.27327999999997</v>
      </c>
      <c r="J19" s="5">
        <f t="shared" si="4"/>
        <v>384.58269357279676</v>
      </c>
      <c r="K19" s="31">
        <f t="shared" si="5"/>
        <v>-2214.412560855604</v>
      </c>
      <c r="L19" s="1"/>
    </row>
    <row r="20" spans="1:12" ht="15">
      <c r="A20" s="21">
        <f t="shared" si="6"/>
        <v>4</v>
      </c>
      <c r="B20" s="22">
        <f t="shared" si="7"/>
        <v>2014</v>
      </c>
      <c r="C20" s="3">
        <f aca="true" t="shared" si="9" ref="C20:C56">IF(A20&lt;=$E$14,C19*(1+$E$8),0)</f>
        <v>148569.12</v>
      </c>
      <c r="D20" s="4">
        <f aca="true" t="shared" si="10" ref="D20:D56">IF(A20&lt;=$E$14,(D19*(1+$E$7)),0)</f>
        <v>1442.4214000000002</v>
      </c>
      <c r="E20" s="4">
        <f t="shared" si="8"/>
        <v>8901.80064</v>
      </c>
      <c r="F20" s="4">
        <f t="shared" si="3"/>
        <v>84832.438038738</v>
      </c>
      <c r="G20" s="4">
        <f t="shared" si="0"/>
        <v>3393.29752154952</v>
      </c>
      <c r="H20" s="4">
        <f t="shared" si="1"/>
        <v>5645.783065733286</v>
      </c>
      <c r="I20" s="4">
        <f t="shared" si="2"/>
        <v>178.03601279999998</v>
      </c>
      <c r="J20" s="5">
        <f t="shared" si="4"/>
        <v>485.815996977668</v>
      </c>
      <c r="K20" s="31">
        <f t="shared" si="5"/>
        <v>-2243.553357060475</v>
      </c>
      <c r="L20" s="1"/>
    </row>
    <row r="21" spans="1:12" ht="15">
      <c r="A21" s="21">
        <f t="shared" si="6"/>
        <v>5</v>
      </c>
      <c r="B21" s="22">
        <f t="shared" si="7"/>
        <v>2015</v>
      </c>
      <c r="C21" s="3">
        <f t="shared" si="9"/>
        <v>151540.5024</v>
      </c>
      <c r="D21" s="4">
        <f t="shared" si="10"/>
        <v>1456.8456140000003</v>
      </c>
      <c r="E21" s="4">
        <f t="shared" si="8"/>
        <v>8990.8186464</v>
      </c>
      <c r="F21" s="4">
        <f t="shared" si="3"/>
        <v>79186.65497300471</v>
      </c>
      <c r="G21" s="4">
        <f t="shared" si="0"/>
        <v>3167.4661989201886</v>
      </c>
      <c r="H21" s="4">
        <f t="shared" si="1"/>
        <v>5871.614388362617</v>
      </c>
      <c r="I21" s="4">
        <f t="shared" si="2"/>
        <v>179.816372928</v>
      </c>
      <c r="J21" s="5">
        <f t="shared" si="4"/>
        <v>590.3416611931334</v>
      </c>
      <c r="K21" s="31">
        <f t="shared" si="5"/>
        <v>-2275.26558900394</v>
      </c>
      <c r="L21" s="1"/>
    </row>
    <row r="22" spans="1:12" ht="15">
      <c r="A22" s="21">
        <f t="shared" si="6"/>
        <v>6</v>
      </c>
      <c r="B22" s="22">
        <f t="shared" si="7"/>
        <v>2016</v>
      </c>
      <c r="C22" s="3">
        <f t="shared" si="9"/>
        <v>154571.312448</v>
      </c>
      <c r="D22" s="4">
        <f t="shared" si="10"/>
        <v>1471.4140701400004</v>
      </c>
      <c r="E22" s="4">
        <f t="shared" si="8"/>
        <v>9080.726832863998</v>
      </c>
      <c r="F22" s="4">
        <f t="shared" si="3"/>
        <v>73315.04058464209</v>
      </c>
      <c r="G22" s="4">
        <f t="shared" si="0"/>
        <v>2932.6016233856835</v>
      </c>
      <c r="H22" s="4">
        <f t="shared" si="1"/>
        <v>6106.478963897122</v>
      </c>
      <c r="I22" s="4">
        <f t="shared" si="2"/>
        <v>181.61453665727998</v>
      </c>
      <c r="J22" s="5">
        <f t="shared" si="4"/>
        <v>698.2838109383621</v>
      </c>
      <c r="K22" s="31">
        <f t="shared" si="5"/>
        <v>-2309.6661721544497</v>
      </c>
      <c r="L22" s="1"/>
    </row>
    <row r="23" spans="1:12" ht="15">
      <c r="A23" s="21">
        <f t="shared" si="6"/>
        <v>7</v>
      </c>
      <c r="B23" s="22">
        <f t="shared" si="7"/>
        <v>2017</v>
      </c>
      <c r="C23" s="3">
        <f t="shared" si="9"/>
        <v>157662.73869696</v>
      </c>
      <c r="D23" s="4">
        <f t="shared" si="10"/>
        <v>1486.1282108414005</v>
      </c>
      <c r="E23" s="4">
        <f t="shared" si="8"/>
        <v>9171.53410119264</v>
      </c>
      <c r="F23" s="4">
        <f t="shared" si="3"/>
        <v>67208.56162074496</v>
      </c>
      <c r="G23" s="4">
        <f t="shared" si="0"/>
        <v>2688.3424648297987</v>
      </c>
      <c r="H23" s="4">
        <f t="shared" si="1"/>
        <v>6350.738122453007</v>
      </c>
      <c r="I23" s="4">
        <f t="shared" si="2"/>
        <v>183.4306820238528</v>
      </c>
      <c r="J23" s="5">
        <f t="shared" si="4"/>
        <v>809.7714602241556</v>
      </c>
      <c r="K23" s="31">
        <f t="shared" si="5"/>
        <v>-2346.8768391795757</v>
      </c>
      <c r="L23" s="1"/>
    </row>
    <row r="24" spans="1:12" ht="15">
      <c r="A24" s="21">
        <f t="shared" si="6"/>
        <v>8</v>
      </c>
      <c r="B24" s="22">
        <f t="shared" si="7"/>
        <v>2018</v>
      </c>
      <c r="C24" s="3">
        <f t="shared" si="9"/>
        <v>160815.9934708992</v>
      </c>
      <c r="D24" s="4">
        <f t="shared" si="10"/>
        <v>1500.9894929498146</v>
      </c>
      <c r="E24" s="4">
        <f t="shared" si="8"/>
        <v>9263.249442204566</v>
      </c>
      <c r="F24" s="4">
        <f t="shared" si="3"/>
        <v>60857.82349829195</v>
      </c>
      <c r="G24" s="4">
        <f t="shared" si="0"/>
        <v>2434.312939931678</v>
      </c>
      <c r="H24" s="4">
        <f t="shared" si="1"/>
        <v>6604.767647351127</v>
      </c>
      <c r="I24" s="4">
        <f t="shared" si="2"/>
        <v>185.2649888440913</v>
      </c>
      <c r="J24" s="5">
        <f t="shared" si="4"/>
        <v>924.9387071676431</v>
      </c>
      <c r="K24" s="31">
        <f t="shared" si="5"/>
        <v>-2387.0243340397897</v>
      </c>
      <c r="L24" s="1"/>
    </row>
    <row r="25" spans="1:12" ht="15">
      <c r="A25" s="21">
        <f t="shared" si="6"/>
        <v>9</v>
      </c>
      <c r="B25" s="22">
        <f t="shared" si="7"/>
        <v>2019</v>
      </c>
      <c r="C25" s="3">
        <f t="shared" si="9"/>
        <v>164032.3133403172</v>
      </c>
      <c r="D25" s="4">
        <f t="shared" si="10"/>
        <v>1515.9993878793127</v>
      </c>
      <c r="E25" s="4">
        <f t="shared" si="8"/>
        <v>9355.88193662661</v>
      </c>
      <c r="F25" s="4">
        <f t="shared" si="3"/>
        <v>54253.05585094083</v>
      </c>
      <c r="G25" s="4">
        <f t="shared" si="0"/>
        <v>2170.122234037633</v>
      </c>
      <c r="H25" s="4">
        <f t="shared" si="1"/>
        <v>6868.9583532451725</v>
      </c>
      <c r="I25" s="4">
        <f t="shared" si="2"/>
        <v>187.1176387325322</v>
      </c>
      <c r="J25" s="5">
        <f t="shared" si="4"/>
        <v>1043.9249365919961</v>
      </c>
      <c r="K25" s="31">
        <f t="shared" si="5"/>
        <v>-2430.2406138600354</v>
      </c>
      <c r="L25" s="1"/>
    </row>
    <row r="26" spans="1:12" ht="15">
      <c r="A26" s="21">
        <f t="shared" si="6"/>
        <v>10</v>
      </c>
      <c r="B26" s="22">
        <f t="shared" si="7"/>
        <v>2020</v>
      </c>
      <c r="C26" s="3">
        <f t="shared" si="9"/>
        <v>167312.95960712354</v>
      </c>
      <c r="D26" s="4">
        <f t="shared" si="10"/>
        <v>1531.1593817581058</v>
      </c>
      <c r="E26" s="4">
        <f t="shared" si="8"/>
        <v>9449.440755992877</v>
      </c>
      <c r="F26" s="4">
        <f t="shared" si="3"/>
        <v>47384.09749769566</v>
      </c>
      <c r="G26" s="4">
        <f t="shared" si="0"/>
        <v>1895.3638999078264</v>
      </c>
      <c r="H26" s="4">
        <f t="shared" si="1"/>
        <v>7143.716687374979</v>
      </c>
      <c r="I26" s="4">
        <f t="shared" si="2"/>
        <v>188.98881511985755</v>
      </c>
      <c r="J26" s="5">
        <f t="shared" si="4"/>
        <v>1166.8750307224802</v>
      </c>
      <c r="K26" s="31">
        <f t="shared" si="5"/>
        <v>-2476.6630588903727</v>
      </c>
      <c r="L26" s="1"/>
    </row>
    <row r="27" spans="1:12" ht="15">
      <c r="A27" s="21">
        <f t="shared" si="6"/>
        <v>11</v>
      </c>
      <c r="B27" s="22">
        <f t="shared" si="7"/>
        <v>2021</v>
      </c>
      <c r="C27" s="3">
        <f t="shared" si="9"/>
        <v>170659.218799266</v>
      </c>
      <c r="D27" s="4">
        <f t="shared" si="10"/>
        <v>1546.470975575687</v>
      </c>
      <c r="E27" s="4">
        <f t="shared" si="8"/>
        <v>9543.935163552806</v>
      </c>
      <c r="F27" s="4">
        <f t="shared" si="3"/>
        <v>40240.380810320676</v>
      </c>
      <c r="G27" s="4">
        <f t="shared" si="0"/>
        <v>1609.615232412827</v>
      </c>
      <c r="H27" s="4">
        <f t="shared" si="1"/>
        <v>7429.465354869979</v>
      </c>
      <c r="I27" s="4">
        <f t="shared" si="2"/>
        <v>190.8787032710561</v>
      </c>
      <c r="J27" s="5">
        <f t="shared" si="4"/>
        <v>1293.9395883026327</v>
      </c>
      <c r="K27" s="31">
        <f t="shared" si="5"/>
        <v>-2526.434690879376</v>
      </c>
      <c r="L27" s="1"/>
    </row>
    <row r="28" spans="1:12" ht="15">
      <c r="A28" s="21">
        <f t="shared" si="6"/>
        <v>12</v>
      </c>
      <c r="B28" s="22">
        <f t="shared" si="7"/>
        <v>2022</v>
      </c>
      <c r="C28" s="3">
        <f t="shared" si="9"/>
        <v>174072.40317525133</v>
      </c>
      <c r="D28" s="4">
        <f t="shared" si="10"/>
        <v>1561.935685331444</v>
      </c>
      <c r="E28" s="4">
        <f t="shared" si="8"/>
        <v>9639.374515188334</v>
      </c>
      <c r="F28" s="4">
        <f t="shared" si="3"/>
        <v>32810.9154554507</v>
      </c>
      <c r="G28" s="4">
        <f t="shared" si="0"/>
        <v>1312.436618218028</v>
      </c>
      <c r="H28" s="4">
        <f t="shared" si="1"/>
        <v>7726.6439690647785</v>
      </c>
      <c r="I28" s="4">
        <f t="shared" si="2"/>
        <v>192.78749030376667</v>
      </c>
      <c r="J28" s="5">
        <f t="shared" si="4"/>
        <v>1425.2751524672835</v>
      </c>
      <c r="K28" s="31">
        <f t="shared" si="5"/>
        <v>-2579.704400196966</v>
      </c>
      <c r="L28" s="1"/>
    </row>
    <row r="29" spans="1:12" ht="15">
      <c r="A29" s="21">
        <f t="shared" si="6"/>
        <v>13</v>
      </c>
      <c r="B29" s="22">
        <f t="shared" si="7"/>
        <v>2023</v>
      </c>
      <c r="C29" s="3">
        <f t="shared" si="9"/>
        <v>177553.85123875635</v>
      </c>
      <c r="D29" s="4">
        <f t="shared" si="10"/>
        <v>1577.5550421847583</v>
      </c>
      <c r="E29" s="4">
        <f t="shared" si="8"/>
        <v>9735.768260340217</v>
      </c>
      <c r="F29" s="4">
        <f t="shared" si="3"/>
        <v>25084.27148638592</v>
      </c>
      <c r="G29" s="4">
        <f t="shared" si="0"/>
        <v>1003.3708594554367</v>
      </c>
      <c r="H29" s="4">
        <f t="shared" si="1"/>
        <v>8035.7097278273695</v>
      </c>
      <c r="I29" s="4">
        <f t="shared" si="2"/>
        <v>194.71536520680434</v>
      </c>
      <c r="J29" s="5">
        <f t="shared" si="4"/>
        <v>1561.0444477226263</v>
      </c>
      <c r="K29" s="31">
        <f t="shared" si="5"/>
        <v>-2636.6271820567777</v>
      </c>
      <c r="L29" s="1"/>
    </row>
    <row r="30" spans="1:12" ht="15">
      <c r="A30" s="21">
        <f t="shared" si="6"/>
        <v>14</v>
      </c>
      <c r="B30" s="22">
        <f t="shared" si="7"/>
        <v>2024</v>
      </c>
      <c r="C30" s="3">
        <f t="shared" si="9"/>
        <v>181104.92826353147</v>
      </c>
      <c r="D30" s="4">
        <f t="shared" si="10"/>
        <v>1593.330592606606</v>
      </c>
      <c r="E30" s="4">
        <f t="shared" si="8"/>
        <v>9833.12594294362</v>
      </c>
      <c r="F30" s="4">
        <f t="shared" si="3"/>
        <v>17048.56175855855</v>
      </c>
      <c r="G30" s="4">
        <f t="shared" si="0"/>
        <v>681.942470342342</v>
      </c>
      <c r="H30" s="4">
        <f t="shared" si="1"/>
        <v>8357.138116940463</v>
      </c>
      <c r="I30" s="4">
        <f t="shared" si="2"/>
        <v>196.6625188588724</v>
      </c>
      <c r="J30" s="5">
        <f t="shared" si="4"/>
        <v>1701.4166263975294</v>
      </c>
      <c r="K30" s="31">
        <f t="shared" si="5"/>
        <v>-2697.364382202193</v>
      </c>
      <c r="L30" s="1"/>
    </row>
    <row r="31" spans="1:12" ht="15">
      <c r="A31" s="21">
        <f t="shared" si="6"/>
        <v>15</v>
      </c>
      <c r="B31" s="22">
        <f t="shared" si="7"/>
        <v>2025</v>
      </c>
      <c r="C31" s="3">
        <f t="shared" si="9"/>
        <v>184727.0268288021</v>
      </c>
      <c r="D31" s="4">
        <f t="shared" si="10"/>
        <v>1609.263898532672</v>
      </c>
      <c r="E31" s="4">
        <f t="shared" si="8"/>
        <v>9931.457202373056</v>
      </c>
      <c r="F31" s="4">
        <f t="shared" si="3"/>
        <v>8691.423641618087</v>
      </c>
      <c r="G31" s="4">
        <f t="shared" si="0"/>
        <v>347.6569456647235</v>
      </c>
      <c r="H31" s="4">
        <f t="shared" si="1"/>
        <v>8691.423641618083</v>
      </c>
      <c r="I31" s="4">
        <f t="shared" si="2"/>
        <v>198.62914404746112</v>
      </c>
      <c r="J31" s="5">
        <f t="shared" si="4"/>
        <v>1846.5675249448698</v>
      </c>
      <c r="K31" s="31">
        <f t="shared" si="5"/>
        <v>181964.94287636733</v>
      </c>
      <c r="L31" s="1"/>
    </row>
    <row r="32" spans="1:12" ht="15">
      <c r="A32" s="21">
        <f t="shared" si="6"/>
        <v>16</v>
      </c>
      <c r="B32" s="22">
        <f t="shared" si="7"/>
        <v>0</v>
      </c>
      <c r="C32" s="3">
        <f t="shared" si="9"/>
        <v>0</v>
      </c>
      <c r="D32" s="4">
        <f t="shared" si="10"/>
        <v>0</v>
      </c>
      <c r="E32" s="4">
        <f t="shared" si="8"/>
        <v>0</v>
      </c>
      <c r="F32" s="4">
        <f t="shared" si="3"/>
        <v>0</v>
      </c>
      <c r="G32" s="4">
        <f t="shared" si="0"/>
        <v>0</v>
      </c>
      <c r="H32" s="4">
        <f t="shared" si="1"/>
        <v>0</v>
      </c>
      <c r="I32" s="4">
        <f t="shared" si="2"/>
        <v>0</v>
      </c>
      <c r="J32" s="5">
        <f t="shared" si="4"/>
        <v>0</v>
      </c>
      <c r="K32" s="31">
        <f t="shared" si="5"/>
        <v>0</v>
      </c>
      <c r="L32" s="1"/>
    </row>
    <row r="33" spans="1:11" ht="15">
      <c r="A33" s="21">
        <f t="shared" si="6"/>
        <v>17</v>
      </c>
      <c r="B33" s="22">
        <f t="shared" si="7"/>
        <v>0</v>
      </c>
      <c r="C33" s="3">
        <f t="shared" si="9"/>
        <v>0</v>
      </c>
      <c r="D33" s="4">
        <f t="shared" si="10"/>
        <v>0</v>
      </c>
      <c r="E33" s="4">
        <f t="shared" si="8"/>
        <v>0</v>
      </c>
      <c r="F33" s="4">
        <f t="shared" si="3"/>
        <v>0</v>
      </c>
      <c r="G33" s="4">
        <f t="shared" si="0"/>
        <v>0</v>
      </c>
      <c r="H33" s="4">
        <f t="shared" si="1"/>
        <v>0</v>
      </c>
      <c r="I33" s="4">
        <f t="shared" si="2"/>
        <v>0</v>
      </c>
      <c r="J33" s="5">
        <f t="shared" si="4"/>
        <v>0</v>
      </c>
      <c r="K33" s="31">
        <f t="shared" si="5"/>
        <v>0</v>
      </c>
    </row>
    <row r="34" spans="1:11" ht="15">
      <c r="A34" s="21">
        <f t="shared" si="6"/>
        <v>18</v>
      </c>
      <c r="B34" s="22">
        <f t="shared" si="7"/>
        <v>0</v>
      </c>
      <c r="C34" s="3">
        <f t="shared" si="9"/>
        <v>0</v>
      </c>
      <c r="D34" s="4">
        <f t="shared" si="10"/>
        <v>0</v>
      </c>
      <c r="E34" s="4">
        <f t="shared" si="8"/>
        <v>0</v>
      </c>
      <c r="F34" s="4">
        <f t="shared" si="3"/>
        <v>0</v>
      </c>
      <c r="G34" s="4">
        <f t="shared" si="0"/>
        <v>0</v>
      </c>
      <c r="H34" s="4">
        <f t="shared" si="1"/>
        <v>0</v>
      </c>
      <c r="I34" s="4">
        <f t="shared" si="2"/>
        <v>0</v>
      </c>
      <c r="J34" s="5">
        <f t="shared" si="4"/>
        <v>0</v>
      </c>
      <c r="K34" s="31">
        <f t="shared" si="5"/>
        <v>0</v>
      </c>
    </row>
    <row r="35" spans="1:11" ht="15">
      <c r="A35" s="21">
        <f t="shared" si="6"/>
        <v>19</v>
      </c>
      <c r="B35" s="22">
        <f t="shared" si="7"/>
        <v>0</v>
      </c>
      <c r="C35" s="3">
        <f t="shared" si="9"/>
        <v>0</v>
      </c>
      <c r="D35" s="4">
        <f t="shared" si="10"/>
        <v>0</v>
      </c>
      <c r="E35" s="4">
        <f t="shared" si="8"/>
        <v>0</v>
      </c>
      <c r="F35" s="4">
        <f t="shared" si="3"/>
        <v>0</v>
      </c>
      <c r="G35" s="4">
        <f t="shared" si="0"/>
        <v>0</v>
      </c>
      <c r="H35" s="4">
        <f t="shared" si="1"/>
        <v>0</v>
      </c>
      <c r="I35" s="4">
        <f t="shared" si="2"/>
        <v>0</v>
      </c>
      <c r="J35" s="5">
        <f t="shared" si="4"/>
        <v>0</v>
      </c>
      <c r="K35" s="31">
        <f t="shared" si="5"/>
        <v>0</v>
      </c>
    </row>
    <row r="36" spans="1:11" ht="15">
      <c r="A36" s="21">
        <f t="shared" si="6"/>
        <v>20</v>
      </c>
      <c r="B36" s="22">
        <f t="shared" si="7"/>
        <v>0</v>
      </c>
      <c r="C36" s="3">
        <f t="shared" si="9"/>
        <v>0</v>
      </c>
      <c r="D36" s="4">
        <f t="shared" si="10"/>
        <v>0</v>
      </c>
      <c r="E36" s="4">
        <f t="shared" si="8"/>
        <v>0</v>
      </c>
      <c r="F36" s="4">
        <f t="shared" si="3"/>
        <v>0</v>
      </c>
      <c r="G36" s="4">
        <f t="shared" si="0"/>
        <v>0</v>
      </c>
      <c r="H36" s="4">
        <f t="shared" si="1"/>
        <v>0</v>
      </c>
      <c r="I36" s="4">
        <f t="shared" si="2"/>
        <v>0</v>
      </c>
      <c r="J36" s="5">
        <f t="shared" si="4"/>
        <v>0</v>
      </c>
      <c r="K36" s="31">
        <f t="shared" si="5"/>
        <v>0</v>
      </c>
    </row>
    <row r="37" spans="1:11" ht="15">
      <c r="A37" s="21">
        <f t="shared" si="6"/>
        <v>21</v>
      </c>
      <c r="B37" s="22">
        <f t="shared" si="7"/>
        <v>0</v>
      </c>
      <c r="C37" s="3">
        <f t="shared" si="9"/>
        <v>0</v>
      </c>
      <c r="D37" s="4">
        <f t="shared" si="10"/>
        <v>0</v>
      </c>
      <c r="E37" s="4">
        <f t="shared" si="8"/>
        <v>0</v>
      </c>
      <c r="F37" s="4">
        <f t="shared" si="3"/>
        <v>0</v>
      </c>
      <c r="G37" s="4">
        <f t="shared" si="0"/>
        <v>0</v>
      </c>
      <c r="H37" s="4">
        <f t="shared" si="1"/>
        <v>0</v>
      </c>
      <c r="I37" s="4">
        <f t="shared" si="2"/>
        <v>0</v>
      </c>
      <c r="J37" s="5">
        <f t="shared" si="4"/>
        <v>0</v>
      </c>
      <c r="K37" s="31">
        <f t="shared" si="5"/>
        <v>0</v>
      </c>
    </row>
    <row r="38" spans="1:11" ht="15">
      <c r="A38" s="21">
        <f t="shared" si="6"/>
        <v>22</v>
      </c>
      <c r="B38" s="22">
        <f t="shared" si="7"/>
        <v>0</v>
      </c>
      <c r="C38" s="3">
        <f t="shared" si="9"/>
        <v>0</v>
      </c>
      <c r="D38" s="4">
        <f t="shared" si="10"/>
        <v>0</v>
      </c>
      <c r="E38" s="4">
        <f t="shared" si="8"/>
        <v>0</v>
      </c>
      <c r="F38" s="4">
        <f t="shared" si="3"/>
        <v>0</v>
      </c>
      <c r="G38" s="4">
        <f t="shared" si="0"/>
        <v>0</v>
      </c>
      <c r="H38" s="4">
        <f t="shared" si="1"/>
        <v>0</v>
      </c>
      <c r="I38" s="4">
        <f t="shared" si="2"/>
        <v>0</v>
      </c>
      <c r="J38" s="5">
        <f t="shared" si="4"/>
        <v>0</v>
      </c>
      <c r="K38" s="31">
        <f t="shared" si="5"/>
        <v>0</v>
      </c>
    </row>
    <row r="39" spans="1:11" ht="15">
      <c r="A39" s="21">
        <f t="shared" si="6"/>
        <v>23</v>
      </c>
      <c r="B39" s="22">
        <f t="shared" si="7"/>
        <v>0</v>
      </c>
      <c r="C39" s="3">
        <f t="shared" si="9"/>
        <v>0</v>
      </c>
      <c r="D39" s="4">
        <f t="shared" si="10"/>
        <v>0</v>
      </c>
      <c r="E39" s="4">
        <f t="shared" si="8"/>
        <v>0</v>
      </c>
      <c r="F39" s="4">
        <f t="shared" si="3"/>
        <v>0</v>
      </c>
      <c r="G39" s="4">
        <f t="shared" si="0"/>
        <v>0</v>
      </c>
      <c r="H39" s="4">
        <f t="shared" si="1"/>
        <v>0</v>
      </c>
      <c r="I39" s="4">
        <f t="shared" si="2"/>
        <v>0</v>
      </c>
      <c r="J39" s="5">
        <f t="shared" si="4"/>
        <v>0</v>
      </c>
      <c r="K39" s="31">
        <f t="shared" si="5"/>
        <v>0</v>
      </c>
    </row>
    <row r="40" spans="1:11" ht="15">
      <c r="A40" s="21">
        <f t="shared" si="6"/>
        <v>24</v>
      </c>
      <c r="B40" s="22">
        <f t="shared" si="7"/>
        <v>0</v>
      </c>
      <c r="C40" s="3">
        <f t="shared" si="9"/>
        <v>0</v>
      </c>
      <c r="D40" s="4">
        <f t="shared" si="10"/>
        <v>0</v>
      </c>
      <c r="E40" s="4">
        <f t="shared" si="8"/>
        <v>0</v>
      </c>
      <c r="F40" s="4">
        <f t="shared" si="3"/>
        <v>0</v>
      </c>
      <c r="G40" s="4">
        <f t="shared" si="0"/>
        <v>0</v>
      </c>
      <c r="H40" s="4">
        <f t="shared" si="1"/>
        <v>0</v>
      </c>
      <c r="I40" s="4">
        <f t="shared" si="2"/>
        <v>0</v>
      </c>
      <c r="J40" s="5">
        <f t="shared" si="4"/>
        <v>0</v>
      </c>
      <c r="K40" s="31">
        <f t="shared" si="5"/>
        <v>0</v>
      </c>
    </row>
    <row r="41" spans="1:11" ht="15">
      <c r="A41" s="21">
        <f t="shared" si="6"/>
        <v>25</v>
      </c>
      <c r="B41" s="22">
        <f t="shared" si="7"/>
        <v>0</v>
      </c>
      <c r="C41" s="3">
        <f t="shared" si="9"/>
        <v>0</v>
      </c>
      <c r="D41" s="4">
        <f t="shared" si="10"/>
        <v>0</v>
      </c>
      <c r="E41" s="4">
        <f t="shared" si="8"/>
        <v>0</v>
      </c>
      <c r="F41" s="4">
        <f t="shared" si="3"/>
        <v>0</v>
      </c>
      <c r="G41" s="4">
        <f t="shared" si="0"/>
        <v>0</v>
      </c>
      <c r="H41" s="4">
        <f t="shared" si="1"/>
        <v>0</v>
      </c>
      <c r="I41" s="4">
        <f t="shared" si="2"/>
        <v>0</v>
      </c>
      <c r="J41" s="5">
        <f t="shared" si="4"/>
        <v>0</v>
      </c>
      <c r="K41" s="31">
        <f t="shared" si="5"/>
        <v>0</v>
      </c>
    </row>
    <row r="42" spans="1:11" ht="15">
      <c r="A42" s="21">
        <f t="shared" si="6"/>
        <v>26</v>
      </c>
      <c r="B42" s="22">
        <f t="shared" si="7"/>
        <v>0</v>
      </c>
      <c r="C42" s="3">
        <f t="shared" si="9"/>
        <v>0</v>
      </c>
      <c r="D42" s="4">
        <f t="shared" si="10"/>
        <v>0</v>
      </c>
      <c r="E42" s="4">
        <f t="shared" si="8"/>
        <v>0</v>
      </c>
      <c r="F42" s="4">
        <f t="shared" si="3"/>
        <v>0</v>
      </c>
      <c r="G42" s="4">
        <f t="shared" si="0"/>
        <v>0</v>
      </c>
      <c r="H42" s="4">
        <f t="shared" si="1"/>
        <v>0</v>
      </c>
      <c r="I42" s="4">
        <f t="shared" si="2"/>
        <v>0</v>
      </c>
      <c r="J42" s="5">
        <f t="shared" si="4"/>
        <v>0</v>
      </c>
      <c r="K42" s="31">
        <f t="shared" si="5"/>
        <v>0</v>
      </c>
    </row>
    <row r="43" spans="1:11" ht="15">
      <c r="A43" s="21">
        <f t="shared" si="6"/>
        <v>27</v>
      </c>
      <c r="B43" s="22">
        <f t="shared" si="7"/>
        <v>0</v>
      </c>
      <c r="C43" s="3">
        <f t="shared" si="9"/>
        <v>0</v>
      </c>
      <c r="D43" s="4">
        <f t="shared" si="10"/>
        <v>0</v>
      </c>
      <c r="E43" s="4">
        <f t="shared" si="8"/>
        <v>0</v>
      </c>
      <c r="F43" s="4">
        <f t="shared" si="3"/>
        <v>0</v>
      </c>
      <c r="G43" s="4">
        <f t="shared" si="0"/>
        <v>0</v>
      </c>
      <c r="H43" s="4">
        <f t="shared" si="1"/>
        <v>0</v>
      </c>
      <c r="I43" s="4">
        <f t="shared" si="2"/>
        <v>0</v>
      </c>
      <c r="J43" s="5">
        <f t="shared" si="4"/>
        <v>0</v>
      </c>
      <c r="K43" s="31">
        <f t="shared" si="5"/>
        <v>0</v>
      </c>
    </row>
    <row r="44" spans="1:11" ht="15">
      <c r="A44" s="21">
        <f t="shared" si="6"/>
        <v>28</v>
      </c>
      <c r="B44" s="22">
        <f t="shared" si="7"/>
        <v>0</v>
      </c>
      <c r="C44" s="3">
        <f t="shared" si="9"/>
        <v>0</v>
      </c>
      <c r="D44" s="4">
        <f t="shared" si="10"/>
        <v>0</v>
      </c>
      <c r="E44" s="4">
        <f t="shared" si="8"/>
        <v>0</v>
      </c>
      <c r="F44" s="4">
        <f t="shared" si="3"/>
        <v>0</v>
      </c>
      <c r="G44" s="4">
        <f t="shared" si="0"/>
        <v>0</v>
      </c>
      <c r="H44" s="4">
        <f t="shared" si="1"/>
        <v>0</v>
      </c>
      <c r="I44" s="4">
        <f t="shared" si="2"/>
        <v>0</v>
      </c>
      <c r="J44" s="5">
        <f t="shared" si="4"/>
        <v>0</v>
      </c>
      <c r="K44" s="31">
        <f t="shared" si="5"/>
        <v>0</v>
      </c>
    </row>
    <row r="45" spans="1:11" ht="15">
      <c r="A45" s="21">
        <f t="shared" si="6"/>
        <v>29</v>
      </c>
      <c r="B45" s="22">
        <f t="shared" si="7"/>
        <v>0</v>
      </c>
      <c r="C45" s="3">
        <f t="shared" si="9"/>
        <v>0</v>
      </c>
      <c r="D45" s="4">
        <f t="shared" si="10"/>
        <v>0</v>
      </c>
      <c r="E45" s="4">
        <f t="shared" si="8"/>
        <v>0</v>
      </c>
      <c r="F45" s="4">
        <f t="shared" si="3"/>
        <v>0</v>
      </c>
      <c r="G45" s="4">
        <f t="shared" si="0"/>
        <v>0</v>
      </c>
      <c r="H45" s="4">
        <f t="shared" si="1"/>
        <v>0</v>
      </c>
      <c r="I45" s="4">
        <f t="shared" si="2"/>
        <v>0</v>
      </c>
      <c r="J45" s="5">
        <f t="shared" si="4"/>
        <v>0</v>
      </c>
      <c r="K45" s="31">
        <f t="shared" si="5"/>
        <v>0</v>
      </c>
    </row>
    <row r="46" spans="1:11" ht="15">
      <c r="A46" s="21">
        <f t="shared" si="6"/>
        <v>30</v>
      </c>
      <c r="B46" s="22">
        <f t="shared" si="7"/>
        <v>0</v>
      </c>
      <c r="C46" s="3">
        <f t="shared" si="9"/>
        <v>0</v>
      </c>
      <c r="D46" s="4">
        <f t="shared" si="10"/>
        <v>0</v>
      </c>
      <c r="E46" s="4">
        <f t="shared" si="8"/>
        <v>0</v>
      </c>
      <c r="F46" s="4">
        <f t="shared" si="3"/>
        <v>0</v>
      </c>
      <c r="G46" s="4">
        <f t="shared" si="0"/>
        <v>0</v>
      </c>
      <c r="H46" s="4">
        <f t="shared" si="1"/>
        <v>0</v>
      </c>
      <c r="I46" s="4">
        <f t="shared" si="2"/>
        <v>0</v>
      </c>
      <c r="J46" s="5">
        <f t="shared" si="4"/>
        <v>0</v>
      </c>
      <c r="K46" s="31">
        <f t="shared" si="5"/>
        <v>0</v>
      </c>
    </row>
    <row r="47" spans="1:11" ht="15">
      <c r="A47" s="21">
        <f t="shared" si="6"/>
        <v>31</v>
      </c>
      <c r="B47" s="22">
        <f t="shared" si="7"/>
        <v>0</v>
      </c>
      <c r="C47" s="3">
        <f t="shared" si="9"/>
        <v>0</v>
      </c>
      <c r="D47" s="4">
        <f t="shared" si="10"/>
        <v>0</v>
      </c>
      <c r="E47" s="4">
        <f t="shared" si="8"/>
        <v>0</v>
      </c>
      <c r="F47" s="4">
        <f t="shared" si="3"/>
        <v>0</v>
      </c>
      <c r="G47" s="4">
        <f t="shared" si="0"/>
        <v>0</v>
      </c>
      <c r="H47" s="4">
        <f t="shared" si="1"/>
        <v>0</v>
      </c>
      <c r="I47" s="4">
        <f t="shared" si="2"/>
        <v>0</v>
      </c>
      <c r="J47" s="5">
        <f t="shared" si="4"/>
        <v>0</v>
      </c>
      <c r="K47" s="31">
        <f t="shared" si="5"/>
        <v>0</v>
      </c>
    </row>
    <row r="48" spans="1:11" ht="15">
      <c r="A48" s="21">
        <f t="shared" si="6"/>
        <v>32</v>
      </c>
      <c r="B48" s="22">
        <f t="shared" si="7"/>
        <v>0</v>
      </c>
      <c r="C48" s="3">
        <f t="shared" si="9"/>
        <v>0</v>
      </c>
      <c r="D48" s="4">
        <f t="shared" si="10"/>
        <v>0</v>
      </c>
      <c r="E48" s="4">
        <f t="shared" si="8"/>
        <v>0</v>
      </c>
      <c r="F48" s="4">
        <f t="shared" si="3"/>
        <v>0</v>
      </c>
      <c r="G48" s="4">
        <f t="shared" si="0"/>
        <v>0</v>
      </c>
      <c r="H48" s="4">
        <f t="shared" si="1"/>
        <v>0</v>
      </c>
      <c r="I48" s="4">
        <f t="shared" si="2"/>
        <v>0</v>
      </c>
      <c r="J48" s="5">
        <f t="shared" si="4"/>
        <v>0</v>
      </c>
      <c r="K48" s="31">
        <f t="shared" si="5"/>
        <v>0</v>
      </c>
    </row>
    <row r="49" spans="1:11" ht="15">
      <c r="A49" s="21">
        <f t="shared" si="6"/>
        <v>33</v>
      </c>
      <c r="B49" s="22">
        <f t="shared" si="7"/>
        <v>0</v>
      </c>
      <c r="C49" s="3">
        <f t="shared" si="9"/>
        <v>0</v>
      </c>
      <c r="D49" s="4">
        <f t="shared" si="10"/>
        <v>0</v>
      </c>
      <c r="E49" s="4">
        <f t="shared" si="8"/>
        <v>0</v>
      </c>
      <c r="F49" s="4">
        <f t="shared" si="3"/>
        <v>0</v>
      </c>
      <c r="G49" s="4">
        <f t="shared" si="0"/>
        <v>0</v>
      </c>
      <c r="H49" s="4">
        <f t="shared" si="1"/>
        <v>0</v>
      </c>
      <c r="I49" s="4">
        <f t="shared" si="2"/>
        <v>0</v>
      </c>
      <c r="J49" s="5">
        <f t="shared" si="4"/>
        <v>0</v>
      </c>
      <c r="K49" s="31">
        <f t="shared" si="5"/>
        <v>0</v>
      </c>
    </row>
    <row r="50" spans="1:11" ht="15">
      <c r="A50" s="21">
        <f t="shared" si="6"/>
        <v>34</v>
      </c>
      <c r="B50" s="22">
        <f t="shared" si="7"/>
        <v>0</v>
      </c>
      <c r="C50" s="3">
        <f t="shared" si="9"/>
        <v>0</v>
      </c>
      <c r="D50" s="4">
        <f t="shared" si="10"/>
        <v>0</v>
      </c>
      <c r="E50" s="4">
        <f t="shared" si="8"/>
        <v>0</v>
      </c>
      <c r="F50" s="4">
        <f t="shared" si="3"/>
        <v>0</v>
      </c>
      <c r="G50" s="4">
        <f t="shared" si="0"/>
        <v>0</v>
      </c>
      <c r="H50" s="4">
        <f t="shared" si="1"/>
        <v>0</v>
      </c>
      <c r="I50" s="4">
        <f t="shared" si="2"/>
        <v>0</v>
      </c>
      <c r="J50" s="5">
        <f t="shared" si="4"/>
        <v>0</v>
      </c>
      <c r="K50" s="31">
        <f t="shared" si="5"/>
        <v>0</v>
      </c>
    </row>
    <row r="51" spans="1:11" ht="15">
      <c r="A51" s="21">
        <f t="shared" si="6"/>
        <v>35</v>
      </c>
      <c r="B51" s="22">
        <f t="shared" si="7"/>
        <v>0</v>
      </c>
      <c r="C51" s="3">
        <f t="shared" si="9"/>
        <v>0</v>
      </c>
      <c r="D51" s="4">
        <f t="shared" si="10"/>
        <v>0</v>
      </c>
      <c r="E51" s="4">
        <f t="shared" si="8"/>
        <v>0</v>
      </c>
      <c r="F51" s="4">
        <f t="shared" si="3"/>
        <v>0</v>
      </c>
      <c r="G51" s="4">
        <f t="shared" si="0"/>
        <v>0</v>
      </c>
      <c r="H51" s="4">
        <f t="shared" si="1"/>
        <v>0</v>
      </c>
      <c r="I51" s="4">
        <f t="shared" si="2"/>
        <v>0</v>
      </c>
      <c r="J51" s="5">
        <f t="shared" si="4"/>
        <v>0</v>
      </c>
      <c r="K51" s="31">
        <f t="shared" si="5"/>
        <v>0</v>
      </c>
    </row>
    <row r="52" spans="1:11" ht="15">
      <c r="A52" s="21">
        <f t="shared" si="6"/>
        <v>36</v>
      </c>
      <c r="B52" s="22">
        <f t="shared" si="7"/>
        <v>0</v>
      </c>
      <c r="C52" s="3">
        <f t="shared" si="9"/>
        <v>0</v>
      </c>
      <c r="D52" s="4">
        <f t="shared" si="10"/>
        <v>0</v>
      </c>
      <c r="E52" s="4">
        <f t="shared" si="8"/>
        <v>0</v>
      </c>
      <c r="F52" s="4">
        <f t="shared" si="3"/>
        <v>0</v>
      </c>
      <c r="G52" s="4">
        <f t="shared" si="0"/>
        <v>0</v>
      </c>
      <c r="H52" s="4">
        <f t="shared" si="1"/>
        <v>0</v>
      </c>
      <c r="I52" s="4">
        <f t="shared" si="2"/>
        <v>0</v>
      </c>
      <c r="J52" s="5">
        <f t="shared" si="4"/>
        <v>0</v>
      </c>
      <c r="K52" s="31">
        <f t="shared" si="5"/>
        <v>0</v>
      </c>
    </row>
    <row r="53" spans="1:11" ht="15">
      <c r="A53" s="21">
        <f>A52+1</f>
        <v>37</v>
      </c>
      <c r="B53" s="22">
        <f t="shared" si="7"/>
        <v>0</v>
      </c>
      <c r="C53" s="3">
        <f t="shared" si="9"/>
        <v>0</v>
      </c>
      <c r="D53" s="4">
        <f t="shared" si="10"/>
        <v>0</v>
      </c>
      <c r="E53" s="4">
        <f t="shared" si="8"/>
        <v>0</v>
      </c>
      <c r="F53" s="4">
        <f t="shared" si="3"/>
        <v>0</v>
      </c>
      <c r="G53" s="4">
        <f t="shared" si="0"/>
        <v>0</v>
      </c>
      <c r="H53" s="4">
        <f t="shared" si="1"/>
        <v>0</v>
      </c>
      <c r="I53" s="4">
        <f t="shared" si="2"/>
        <v>0</v>
      </c>
      <c r="J53" s="5">
        <f t="shared" si="4"/>
        <v>0</v>
      </c>
      <c r="K53" s="31">
        <f t="shared" si="5"/>
        <v>0</v>
      </c>
    </row>
    <row r="54" spans="1:11" ht="15">
      <c r="A54" s="21">
        <f t="shared" si="6"/>
        <v>38</v>
      </c>
      <c r="B54" s="22">
        <f t="shared" si="7"/>
        <v>0</v>
      </c>
      <c r="C54" s="3">
        <f t="shared" si="9"/>
        <v>0</v>
      </c>
      <c r="D54" s="4">
        <f t="shared" si="10"/>
        <v>0</v>
      </c>
      <c r="E54" s="4">
        <f t="shared" si="8"/>
        <v>0</v>
      </c>
      <c r="F54" s="4">
        <f t="shared" si="3"/>
        <v>0</v>
      </c>
      <c r="G54" s="4">
        <f t="shared" si="0"/>
        <v>0</v>
      </c>
      <c r="H54" s="4">
        <f t="shared" si="1"/>
        <v>0</v>
      </c>
      <c r="I54" s="4">
        <f t="shared" si="2"/>
        <v>0</v>
      </c>
      <c r="J54" s="5">
        <f t="shared" si="4"/>
        <v>0</v>
      </c>
      <c r="K54" s="31">
        <f t="shared" si="5"/>
        <v>0</v>
      </c>
    </row>
    <row r="55" spans="1:11" ht="15">
      <c r="A55" s="21">
        <f t="shared" si="6"/>
        <v>39</v>
      </c>
      <c r="B55" s="22">
        <f t="shared" si="7"/>
        <v>0</v>
      </c>
      <c r="C55" s="3">
        <f t="shared" si="9"/>
        <v>0</v>
      </c>
      <c r="D55" s="4">
        <f t="shared" si="10"/>
        <v>0</v>
      </c>
      <c r="E55" s="4">
        <f t="shared" si="8"/>
        <v>0</v>
      </c>
      <c r="F55" s="4">
        <f t="shared" si="3"/>
        <v>0</v>
      </c>
      <c r="G55" s="4">
        <f t="shared" si="0"/>
        <v>0</v>
      </c>
      <c r="H55" s="4">
        <f t="shared" si="1"/>
        <v>0</v>
      </c>
      <c r="I55" s="4">
        <f t="shared" si="2"/>
        <v>0</v>
      </c>
      <c r="J55" s="5">
        <f t="shared" si="4"/>
        <v>0</v>
      </c>
      <c r="K55" s="31">
        <f t="shared" si="5"/>
        <v>0</v>
      </c>
    </row>
    <row r="56" spans="1:11" ht="15" thickBot="1">
      <c r="A56" s="21">
        <f t="shared" si="6"/>
        <v>40</v>
      </c>
      <c r="B56" s="23">
        <f t="shared" si="7"/>
        <v>0</v>
      </c>
      <c r="C56" s="6">
        <f t="shared" si="9"/>
        <v>0</v>
      </c>
      <c r="D56" s="7">
        <f t="shared" si="10"/>
        <v>0</v>
      </c>
      <c r="E56" s="7">
        <f t="shared" si="8"/>
        <v>0</v>
      </c>
      <c r="F56" s="7">
        <f t="shared" si="3"/>
        <v>0</v>
      </c>
      <c r="G56" s="7">
        <f t="shared" si="0"/>
        <v>0</v>
      </c>
      <c r="H56" s="7">
        <f t="shared" si="1"/>
        <v>0</v>
      </c>
      <c r="I56" s="7">
        <f t="shared" si="2"/>
        <v>0</v>
      </c>
      <c r="J56" s="8">
        <f t="shared" si="4"/>
        <v>0</v>
      </c>
      <c r="K56" s="31">
        <f t="shared" si="5"/>
        <v>0</v>
      </c>
    </row>
  </sheetData>
  <hyperlinks>
    <hyperlink ref="E4" r:id="rId1" display="http://www.finanzglueck.de/immobilienrendite-teil-2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DVB Bank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Hintze, Nico</dc:creator>
  <cp:keywords/>
  <dc:description/>
  <cp:lastModifiedBy>nucad</cp:lastModifiedBy>
  <dcterms:created xsi:type="dcterms:W3CDTF">2014-10-01T13:13:23Z</dcterms:created>
  <dcterms:modified xsi:type="dcterms:W3CDTF">2021-11-01T12:09:24Z</dcterms:modified>
  <cp:category/>
  <cp:version/>
  <cp:contentType/>
  <cp:contentStatus/>
</cp:coreProperties>
</file>