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240" windowHeight="11385" activeTab="0"/>
  </bookViews>
  <sheets>
    <sheet name="Shee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<sst xmlns="http://schemas.openxmlformats.org/spreadsheetml/2006/main" count="48" uniqueCount="46">
  <si>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Einkommen</t>
  </si>
  <si>
    <t>Kaltmiete Wohnungen</t>
  </si>
  <si>
    <t>Kaltmiete Haus</t>
  </si>
  <si>
    <t>Gesamt</t>
  </si>
  <si>
    <t>Gesamteinkommen</t>
  </si>
  <si>
    <t>Steuerlich absetzbar</t>
  </si>
  <si>
    <t>Abschreibung Wohnung</t>
  </si>
  <si>
    <t>Abschreibung Haus</t>
  </si>
  <si>
    <t>Zu versteuerndes Einkommen</t>
  </si>
  <si>
    <t>Steuer</t>
  </si>
  <si>
    <t>Steuersatz</t>
  </si>
  <si>
    <t xml:space="preserve">Einkommen nach Steuer </t>
  </si>
  <si>
    <t>Kindergeld</t>
  </si>
  <si>
    <t>Nettoeinkommen</t>
  </si>
  <si>
    <t>Kranken-/Pflegeversicherung</t>
  </si>
  <si>
    <t>Annahmen</t>
  </si>
  <si>
    <r>
      <t>Finanzielle Freiheit Modell (</t>
    </r>
    <r>
      <rPr>
        <b/>
        <i/>
        <sz val="14"/>
        <color theme="1"/>
        <rFont val="Calibri"/>
        <family val="2"/>
        <scheme val="minor"/>
      </rPr>
      <t xml:space="preserve">von </t>
    </r>
    <r>
      <rPr>
        <b/>
        <i/>
        <sz val="14"/>
        <color rgb="FFFF0000"/>
        <rFont val="Calibri"/>
        <family val="2"/>
        <scheme val="minor"/>
      </rPr>
      <t>Finanzglück</t>
    </r>
    <r>
      <rPr>
        <b/>
        <i/>
        <sz val="14"/>
        <rFont val="Calibri"/>
        <family val="2"/>
        <scheme val="minor"/>
      </rPr>
      <t>; www.finanzglueck.de</t>
    </r>
    <r>
      <rPr>
        <b/>
        <sz val="14"/>
        <color theme="1"/>
        <rFont val="Calibri"/>
        <family val="2"/>
        <scheme val="minor"/>
      </rPr>
      <t>)</t>
    </r>
  </si>
  <si>
    <t>Sparerfreibetrag</t>
  </si>
  <si>
    <t>siehe BMF-Steuerrechner</t>
  </si>
  <si>
    <t>Lebenshaltungskosten</t>
  </si>
  <si>
    <t>Szenarien</t>
  </si>
  <si>
    <t>Szenario 1</t>
  </si>
  <si>
    <t>Szenario 2</t>
  </si>
  <si>
    <t>Szenario 3</t>
  </si>
  <si>
    <t>Kaltmiete</t>
  </si>
  <si>
    <t>Aktienmarkt Rendite</t>
  </si>
  <si>
    <r>
      <t>Beginn Finanzielle Freiheit</t>
    </r>
    <r>
      <rPr>
        <sz val="11"/>
        <color theme="1"/>
        <rFont val="Calibri"/>
        <family val="2"/>
        <scheme val="minor"/>
      </rPr>
      <t xml:space="preserve"> (Jahr)</t>
    </r>
  </si>
  <si>
    <r>
      <t xml:space="preserve">Krankenversicherung </t>
    </r>
    <r>
      <rPr>
        <sz val="11"/>
        <color theme="1"/>
        <rFont val="Calibri"/>
        <family val="2"/>
        <scheme val="minor"/>
      </rPr>
      <t>(% von versteuernden Eink.)</t>
    </r>
  </si>
  <si>
    <r>
      <t>Pflegeversicherung</t>
    </r>
    <r>
      <rPr>
        <sz val="11"/>
        <color theme="1"/>
        <rFont val="Calibri"/>
        <family val="2"/>
        <scheme val="minor"/>
      </rPr>
      <t xml:space="preserve"> (% von versteuernden Eink.)</t>
    </r>
  </si>
  <si>
    <r>
      <t xml:space="preserve">Aktienmarkt Rendite </t>
    </r>
    <r>
      <rPr>
        <sz val="11"/>
        <color theme="1"/>
        <rFont val="Calibri"/>
        <family val="2"/>
        <scheme val="minor"/>
      </rPr>
      <t>(nach Inflation/vor Steuer)</t>
    </r>
  </si>
  <si>
    <r>
      <t>Abschreibung Wohnung</t>
    </r>
    <r>
      <rPr>
        <sz val="11"/>
        <color theme="1"/>
        <rFont val="Calibri"/>
        <family val="2"/>
        <scheme val="minor"/>
      </rPr>
      <t xml:space="preserve"> (Jahr)</t>
    </r>
  </si>
  <si>
    <r>
      <t>Abschreibung Haus</t>
    </r>
    <r>
      <rPr>
        <sz val="11"/>
        <color theme="1"/>
        <rFont val="Calibri"/>
        <family val="2"/>
        <scheme val="minor"/>
      </rPr>
      <t xml:space="preserve"> (Jahr)</t>
    </r>
  </si>
  <si>
    <r>
      <t>Sparerfreibetrag</t>
    </r>
    <r>
      <rPr>
        <sz val="11"/>
        <color theme="1"/>
        <rFont val="Calibri"/>
        <family val="2"/>
        <scheme val="minor"/>
      </rPr>
      <t xml:space="preserve"> (Ehepaar / Jahr)</t>
    </r>
  </si>
  <si>
    <r>
      <t xml:space="preserve">Kindergeld </t>
    </r>
    <r>
      <rPr>
        <sz val="11"/>
        <color theme="1"/>
        <rFont val="Calibri"/>
        <family val="2"/>
        <scheme val="minor"/>
      </rPr>
      <t>(pro Kind/Monat)</t>
    </r>
  </si>
  <si>
    <t>Anzahl Kinder</t>
  </si>
  <si>
    <t>Ansparziel Aktiendepot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</si>
  <si>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Einnahmen: Miete Wohnungen &amp; Aktienmarkt; schuldenfreies Haus</t>
    </r>
  </si>
  <si>
    <r>
      <t>Lebenshaltungskosten Familie</t>
    </r>
    <r>
      <rPr>
        <sz val="11"/>
        <color theme="1"/>
        <rFont val="Calibri"/>
        <family val="2"/>
        <scheme val="minor"/>
      </rPr>
      <t xml:space="preserve"> (Monat)</t>
    </r>
  </si>
  <si>
    <r>
      <t>Kaltmiete alternatives Haus</t>
    </r>
    <r>
      <rPr>
        <sz val="11"/>
        <color theme="1"/>
        <rFont val="Calibri"/>
        <family val="2"/>
        <scheme val="minor"/>
      </rPr>
      <t xml:space="preserve"> (Monat)</t>
    </r>
  </si>
  <si>
    <r>
      <t xml:space="preserve">Kaltmiete Eigentumswohnungen </t>
    </r>
    <r>
      <rPr>
        <sz val="11"/>
        <color theme="1"/>
        <rFont val="Calibri"/>
        <family val="2"/>
        <scheme val="minor"/>
      </rPr>
      <t>(Monat)</t>
    </r>
  </si>
  <si>
    <t>Benötigtes Nettoeinkommen</t>
  </si>
  <si>
    <r>
      <t xml:space="preserve">Anderes Einkommen </t>
    </r>
    <r>
      <rPr>
        <sz val="11"/>
        <color theme="1"/>
        <rFont val="Calibri"/>
        <family val="2"/>
        <scheme val="minor"/>
      </rPr>
      <t>(Minijob pro Person; steuerfrei)</t>
    </r>
  </si>
  <si>
    <t>Anderes Einkommen</t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</si>
  <si>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Einnahmen: Miete Wohnungen &amp; Haus &amp; Aktienmarkt, selber mieten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</si>
  <si>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b/>
        <sz val="11"/>
        <color rgb="FFFF0000"/>
        <rFont val="Calibri"/>
        <family val="2"/>
        <scheme val="minor"/>
      </rPr>
      <t>Finanzglück Szenario!</t>
    </r>
    <r>
      <rPr>
        <sz val="11"/>
        <color theme="1"/>
        <rFont val="Calibri"/>
        <family val="2"/>
        <scheme val="minor"/>
      </rPr>
      <t xml:space="preserve"> Wie Option 1, aber beide haben Mini-Job</t>
    </r>
  </si>
  <si>
    <r>
      <t xml:space="preserve">Kaltmiete jetziges Haus </t>
    </r>
    <r>
      <rPr>
        <sz val="11"/>
        <color theme="1"/>
        <rFont val="Calibri"/>
        <family val="2"/>
        <scheme val="minor"/>
      </rPr>
      <t>(Monat)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</si>
</sst>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u val="single"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72">
    <xf numFmtId="0" fontId="0" fillId="0" borderId="0" xfId="0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left"/>
    </xf>
    <xf numFmtId="0" fontId="6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0" fillId="0" borderId="0" xfId="0" applyNumberFormat="1" applyFill="1" applyAlignment="1">
      <alignment horizontal="center"/>
    </xf>
    <xf numFmtId="0" fontId="12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2" xfId="0" applyFont="1" applyBorder="1"/>
    <xf numFmtId="0" fontId="11" fillId="2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Border="1"/>
    <xf numFmtId="0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164" fontId="10" fillId="3" borderId="6" xfId="20" applyNumberFormat="1" applyFont="1" applyFill="1" applyBorder="1" applyAlignment="1" applyProtection="1">
      <alignment horizontal="left"/>
      <protection/>
    </xf>
    <xf numFmtId="0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12" fillId="0" borderId="1" xfId="0" applyFont="1" applyBorder="1"/>
    <xf numFmtId="0" fontId="0" fillId="0" borderId="4" xfId="0" applyBorder="1"/>
    <xf numFmtId="0" fontId="0" fillId="0" borderId="3" xfId="0" applyBorder="1"/>
    <xf numFmtId="0" fontId="0" fillId="0" borderId="8" xfId="0" applyBorder="1"/>
    <xf numFmtId="164" fontId="0" fillId="3" borderId="5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Border="1"/>
    <xf numFmtId="0" fontId="3" fillId="0" borderId="9" xfId="0" applyFont="1" applyBorder="1"/>
    <xf numFmtId="0" fontId="0" fillId="0" borderId="10" xfId="0" applyBorder="1"/>
    <xf numFmtId="0" fontId="3" fillId="0" borderId="10" xfId="0" applyFont="1" applyBorder="1"/>
    <xf numFmtId="0" fontId="0" fillId="0" borderId="10" xfId="0" applyFont="1" applyBorder="1"/>
    <xf numFmtId="0" fontId="3" fillId="2" borderId="11" xfId="0" applyFont="1" applyFill="1" applyBorder="1"/>
    <xf numFmtId="0" fontId="3" fillId="0" borderId="12" xfId="0" applyFont="1" applyBorder="1"/>
    <xf numFmtId="3" fontId="0" fillId="0" borderId="1" xfId="0" applyNumberFormat="1" applyFill="1" applyBorder="1" applyAlignment="1">
      <alignment horizontal="center"/>
    </xf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0" fillId="0" borderId="2" xfId="0" applyNumberFormat="1" applyFill="1" applyBorder="1"/>
    <xf numFmtId="3" fontId="0" fillId="0" borderId="0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/>
    <xf numFmtId="3" fontId="0" fillId="3" borderId="13" xfId="0" applyNumberFormat="1" applyFont="1" applyFill="1" applyBorder="1" applyAlignment="1">
      <alignment horizontal="center"/>
    </xf>
    <xf numFmtId="3" fontId="0" fillId="3" borderId="14" xfId="0" applyNumberFormat="1" applyFont="1" applyFill="1" applyBorder="1" applyAlignment="1">
      <alignment horizontal="center"/>
    </xf>
    <xf numFmtId="3" fontId="0" fillId="3" borderId="15" xfId="0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mf-steuerrechner.de/eks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tabSelected="1" workbookViewId="0" topLeftCell="A3">
      <selection activeCell="B12" sqref="B12"/>
    </sheetView>
  </sheetViews>
  <sheetFormatPr defaultColWidth="9.140625" defaultRowHeight="15"/>
  <cols>
    <col min="1" max="1" width="2.57421875" style="0" customWidth="1"/>
    <col min="2" max="2" width="47.8515625" style="0" customWidth="1"/>
    <col min="3" max="3" width="11.140625" style="0" customWidth="1"/>
    <col min="4" max="4" width="4.8515625" style="0" customWidth="1"/>
    <col min="5" max="5" width="27.140625" style="0" customWidth="1"/>
    <col min="6" max="6" width="11.00390625" style="0" customWidth="1"/>
    <col min="7" max="7" width="12.421875" style="0" customWidth="1"/>
    <col min="8" max="8" width="10.28125" style="0" customWidth="1"/>
    <col min="10" max="10" width="21.7109375" style="0" customWidth="1"/>
    <col min="11" max="11" width="15.00390625" style="0" bestFit="1" customWidth="1"/>
  </cols>
  <sheetData>
    <row r="2" ht="18.75">
      <c r="B2" s="6" t="s">
        <v>16</v>
      </c>
    </row>
    <row r="3" ht="15.75" thickBot="1"/>
    <row r="4" spans="2:11" ht="16.5" thickBot="1">
      <c r="B4" s="11" t="s">
        <v>15</v>
      </c>
      <c r="F4" s="16" t="s">
        <v>21</v>
      </c>
      <c r="G4" s="17" t="s">
        <v>22</v>
      </c>
      <c r="H4" s="18" t="s">
        <v>23</v>
      </c>
      <c r="K4" s="33"/>
    </row>
    <row r="5" spans="2:8" ht="15.75" thickBot="1">
      <c r="B5" s="7" t="s">
        <v>26</v>
      </c>
      <c r="C5" s="20">
        <v>2024</v>
      </c>
      <c r="E5" s="12" t="s">
        <v>40</v>
      </c>
      <c r="F5" s="41"/>
      <c r="G5" s="42"/>
      <c r="H5" s="43"/>
    </row>
    <row r="6" spans="2:8" ht="15">
      <c r="B6" s="7" t="s">
        <v>37</v>
      </c>
      <c r="C6" s="31">
        <v>2500</v>
      </c>
      <c r="E6" s="13" t="s">
        <v>19</v>
      </c>
      <c r="F6" s="44">
        <f>12*$C$6</f>
        <v>30000</v>
      </c>
      <c r="G6" s="45">
        <f aca="true" t="shared" si="0" ref="G6:H6">12*$C$6</f>
        <v>30000</v>
      </c>
      <c r="H6" s="46">
        <f t="shared" si="0"/>
        <v>30000</v>
      </c>
    </row>
    <row r="7" spans="2:8" ht="15">
      <c r="B7" s="8" t="s">
        <v>38</v>
      </c>
      <c r="C7" s="21">
        <v>1250</v>
      </c>
      <c r="E7" s="14" t="s">
        <v>24</v>
      </c>
      <c r="F7" s="44">
        <v>0</v>
      </c>
      <c r="G7" s="45">
        <f>12*$C$7</f>
        <v>15000</v>
      </c>
      <c r="H7" s="46">
        <v>0</v>
      </c>
    </row>
    <row r="8" spans="2:8" ht="15">
      <c r="B8" s="8" t="s">
        <v>27</v>
      </c>
      <c r="C8" s="22">
        <v>0.15</v>
      </c>
      <c r="E8" s="13" t="s">
        <v>14</v>
      </c>
      <c r="F8" s="44">
        <f>($C$8+$C$9)*F23</f>
        <v>5274.053</v>
      </c>
      <c r="G8" s="45">
        <f aca="true" t="shared" si="1" ref="G8:H8">($C$8+$C$9)*G23</f>
        <v>7442.803</v>
      </c>
      <c r="H8" s="46">
        <f t="shared" si="1"/>
        <v>2454.678</v>
      </c>
    </row>
    <row r="9" spans="2:8" ht="15.75" thickBot="1">
      <c r="B9" s="9" t="s">
        <v>28</v>
      </c>
      <c r="C9" s="32">
        <v>0.0235</v>
      </c>
      <c r="E9" s="15" t="s">
        <v>3</v>
      </c>
      <c r="F9" s="47">
        <f>SUM(F6:F8)</f>
        <v>35274.053</v>
      </c>
      <c r="G9" s="48">
        <f>SUM(G6:G8)</f>
        <v>52442.803</v>
      </c>
      <c r="H9" s="49">
        <f>SUM(H6:H8)</f>
        <v>32454.678</v>
      </c>
    </row>
    <row r="10" spans="2:11" ht="15.75" thickBot="1">
      <c r="B10" s="7" t="s">
        <v>39</v>
      </c>
      <c r="C10" s="31">
        <v>1000</v>
      </c>
      <c r="F10" s="50"/>
      <c r="G10" s="51"/>
      <c r="H10" s="52"/>
      <c r="K10" s="1"/>
    </row>
    <row r="11" spans="2:12" ht="15">
      <c r="B11" s="8" t="s">
        <v>45</v>
      </c>
      <c r="C11" s="21">
        <v>1500</v>
      </c>
      <c r="E11" s="35" t="s">
        <v>0</v>
      </c>
      <c r="F11" s="53"/>
      <c r="G11" s="42"/>
      <c r="H11" s="43"/>
      <c r="K11" s="1"/>
      <c r="L11" s="1"/>
    </row>
    <row r="12" spans="2:12" ht="15">
      <c r="B12" s="8" t="s">
        <v>29</v>
      </c>
      <c r="C12" s="23">
        <v>0.05</v>
      </c>
      <c r="E12" s="36" t="s">
        <v>1</v>
      </c>
      <c r="F12" s="44">
        <f>12*$C$10</f>
        <v>12000</v>
      </c>
      <c r="G12" s="45">
        <f aca="true" t="shared" si="2" ref="G12:H12">12*$C$10</f>
        <v>12000</v>
      </c>
      <c r="H12" s="46">
        <f t="shared" si="2"/>
        <v>12000</v>
      </c>
      <c r="K12" s="1"/>
      <c r="L12" s="1"/>
    </row>
    <row r="13" spans="2:12" ht="15">
      <c r="B13" s="8" t="s">
        <v>30</v>
      </c>
      <c r="C13" s="21">
        <v>2500</v>
      </c>
      <c r="E13" s="36" t="s">
        <v>2</v>
      </c>
      <c r="F13" s="44">
        <v>0</v>
      </c>
      <c r="G13" s="45">
        <f>12*$C$11</f>
        <v>18000</v>
      </c>
      <c r="H13" s="46">
        <v>0</v>
      </c>
      <c r="K13" s="2"/>
      <c r="L13" s="3"/>
    </row>
    <row r="14" spans="2:8" ht="15">
      <c r="B14" s="8" t="s">
        <v>31</v>
      </c>
      <c r="C14" s="21">
        <v>8000</v>
      </c>
      <c r="E14" s="36" t="s">
        <v>25</v>
      </c>
      <c r="F14" s="44">
        <f>F32*$C$12</f>
        <v>22500</v>
      </c>
      <c r="G14" s="45">
        <f>G32*$C$12</f>
        <v>25000</v>
      </c>
      <c r="H14" s="46">
        <f>H32*$C$12</f>
        <v>6250</v>
      </c>
    </row>
    <row r="15" spans="2:8" ht="15">
      <c r="B15" s="8" t="s">
        <v>32</v>
      </c>
      <c r="C15" s="21">
        <v>1602</v>
      </c>
      <c r="E15" s="37" t="s">
        <v>4</v>
      </c>
      <c r="F15" s="54">
        <f>SUM(F12:F14)</f>
        <v>34500</v>
      </c>
      <c r="G15" s="55">
        <f>SUM(G12:G14)</f>
        <v>55000</v>
      </c>
      <c r="H15" s="56">
        <f>SUM(H12:H14)</f>
        <v>18250</v>
      </c>
    </row>
    <row r="16" spans="2:8" ht="15">
      <c r="B16" s="8" t="s">
        <v>10</v>
      </c>
      <c r="C16" s="24" t="s">
        <v>18</v>
      </c>
      <c r="E16" s="36"/>
      <c r="F16" s="44"/>
      <c r="G16" s="45"/>
      <c r="H16" s="46"/>
    </row>
    <row r="17" spans="2:8" ht="15">
      <c r="B17" s="8" t="s">
        <v>33</v>
      </c>
      <c r="C17" s="21">
        <v>190</v>
      </c>
      <c r="E17" s="37" t="s">
        <v>5</v>
      </c>
      <c r="F17" s="44"/>
      <c r="G17" s="45"/>
      <c r="H17" s="46"/>
    </row>
    <row r="18" spans="2:8" ht="15">
      <c r="B18" s="8" t="s">
        <v>34</v>
      </c>
      <c r="C18" s="25">
        <v>2</v>
      </c>
      <c r="E18" s="36" t="s">
        <v>6</v>
      </c>
      <c r="F18" s="44">
        <f>$C$6</f>
        <v>2500</v>
      </c>
      <c r="G18" s="45">
        <f aca="true" t="shared" si="3" ref="G18:H18">$C$6</f>
        <v>2500</v>
      </c>
      <c r="H18" s="46">
        <f t="shared" si="3"/>
        <v>2500</v>
      </c>
    </row>
    <row r="19" spans="2:8" ht="15.75" thickBot="1">
      <c r="B19" s="9" t="s">
        <v>41</v>
      </c>
      <c r="C19" s="26">
        <v>450</v>
      </c>
      <c r="E19" s="36" t="s">
        <v>7</v>
      </c>
      <c r="F19" s="44">
        <v>0</v>
      </c>
      <c r="G19" s="45">
        <f>C14</f>
        <v>8000</v>
      </c>
      <c r="H19" s="46">
        <v>0</v>
      </c>
    </row>
    <row r="20" spans="5:10" ht="15.75" thickBot="1">
      <c r="E20" s="36" t="s">
        <v>17</v>
      </c>
      <c r="F20" s="44">
        <f>$C$15</f>
        <v>1602</v>
      </c>
      <c r="G20" s="45">
        <f aca="true" t="shared" si="4" ref="G20:H20">$C$15</f>
        <v>1602</v>
      </c>
      <c r="H20" s="46">
        <f t="shared" si="4"/>
        <v>1602</v>
      </c>
      <c r="J20" s="10"/>
    </row>
    <row r="21" spans="2:8" ht="15.75">
      <c r="B21" s="27" t="s">
        <v>20</v>
      </c>
      <c r="C21" s="28"/>
      <c r="D21" s="28"/>
      <c r="E21" s="37" t="s">
        <v>3</v>
      </c>
      <c r="F21" s="54">
        <f>SUM(F18:F20)</f>
        <v>4102</v>
      </c>
      <c r="G21" s="55">
        <f>SUM(G18:G20)</f>
        <v>12102</v>
      </c>
      <c r="H21" s="56">
        <f>SUM(H18:H20)</f>
        <v>4102</v>
      </c>
    </row>
    <row r="22" spans="2:8" ht="15">
      <c r="B22" s="13" t="s">
        <v>36</v>
      </c>
      <c r="C22" s="19"/>
      <c r="D22" s="19"/>
      <c r="E22" s="36"/>
      <c r="F22" s="44"/>
      <c r="G22" s="45"/>
      <c r="H22" s="46"/>
    </row>
    <row r="23" spans="2:8" ht="15">
      <c r="B23" s="13" t="s">
        <v>43</v>
      </c>
      <c r="C23" s="19"/>
      <c r="D23" s="19"/>
      <c r="E23" s="37" t="s">
        <v>8</v>
      </c>
      <c r="F23" s="54">
        <f>F15-F21</f>
        <v>30398</v>
      </c>
      <c r="G23" s="55">
        <f>G15-G21</f>
        <v>42898</v>
      </c>
      <c r="H23" s="56">
        <f>H15-H21</f>
        <v>14148</v>
      </c>
    </row>
    <row r="24" spans="2:8" ht="15.75" thickBot="1">
      <c r="B24" s="29" t="s">
        <v>44</v>
      </c>
      <c r="C24" s="30"/>
      <c r="D24" s="30"/>
      <c r="E24" s="36" t="s">
        <v>9</v>
      </c>
      <c r="F24" s="44">
        <f>F23*F25</f>
        <v>2787.4966</v>
      </c>
      <c r="G24" s="45">
        <f>G23*G25</f>
        <v>6233.0794000000005</v>
      </c>
      <c r="H24" s="46">
        <f>H23*H25</f>
        <v>0</v>
      </c>
    </row>
    <row r="25" spans="5:8" ht="15">
      <c r="E25" s="38" t="s">
        <v>10</v>
      </c>
      <c r="F25" s="69">
        <v>0.0917</v>
      </c>
      <c r="G25" s="70">
        <v>0.1453</v>
      </c>
      <c r="H25" s="71">
        <v>0</v>
      </c>
    </row>
    <row r="26" spans="5:8" ht="15">
      <c r="E26" s="37" t="s">
        <v>11</v>
      </c>
      <c r="F26" s="54">
        <f>F15-F24</f>
        <v>31712.5034</v>
      </c>
      <c r="G26" s="55">
        <f>G15-G24</f>
        <v>48766.9206</v>
      </c>
      <c r="H26" s="56">
        <f>H15-H24</f>
        <v>18250</v>
      </c>
    </row>
    <row r="27" spans="5:8" ht="15">
      <c r="E27" s="36"/>
      <c r="F27" s="44"/>
      <c r="G27" s="45"/>
      <c r="H27" s="46"/>
    </row>
    <row r="28" spans="5:8" ht="15">
      <c r="E28" s="38" t="s">
        <v>12</v>
      </c>
      <c r="F28" s="57">
        <f>$C$17*$C$18*12</f>
        <v>4560</v>
      </c>
      <c r="G28" s="58">
        <f aca="true" t="shared" si="5" ref="G28:H28">$C$17*$C$18*12</f>
        <v>4560</v>
      </c>
      <c r="H28" s="59">
        <f t="shared" si="5"/>
        <v>4560</v>
      </c>
    </row>
    <row r="29" spans="2:8" ht="15.75">
      <c r="B29" s="34"/>
      <c r="C29" s="19"/>
      <c r="D29" s="19"/>
      <c r="E29" s="38" t="s">
        <v>42</v>
      </c>
      <c r="F29" s="44">
        <v>0</v>
      </c>
      <c r="G29" s="45">
        <v>0</v>
      </c>
      <c r="H29" s="46">
        <f>2*C19*12</f>
        <v>10800</v>
      </c>
    </row>
    <row r="30" spans="2:8" ht="15.75" thickBot="1">
      <c r="B30" s="19"/>
      <c r="C30" s="19"/>
      <c r="D30" s="19"/>
      <c r="E30" s="39" t="s">
        <v>13</v>
      </c>
      <c r="F30" s="60">
        <f>F26+F28</f>
        <v>36272.5034</v>
      </c>
      <c r="G30" s="61">
        <f>G26+G28</f>
        <v>53326.9206</v>
      </c>
      <c r="H30" s="62">
        <f>SUM(H26:H29)</f>
        <v>33610</v>
      </c>
    </row>
    <row r="31" spans="2:10" ht="15.75" thickBot="1">
      <c r="B31" s="19"/>
      <c r="C31" s="19"/>
      <c r="D31" s="19"/>
      <c r="F31" s="63"/>
      <c r="G31" s="64"/>
      <c r="H31" s="65"/>
      <c r="J31" s="3"/>
    </row>
    <row r="32" spans="2:8" ht="15.75" thickBot="1">
      <c r="B32" s="19"/>
      <c r="C32" s="19"/>
      <c r="D32" s="19"/>
      <c r="E32" s="40" t="s">
        <v>35</v>
      </c>
      <c r="F32" s="66">
        <v>450000</v>
      </c>
      <c r="G32" s="67">
        <v>500000</v>
      </c>
      <c r="H32" s="68">
        <v>125000</v>
      </c>
    </row>
    <row r="36" ht="6.75" customHeight="1"/>
    <row r="41" ht="5.25" customHeight="1"/>
    <row r="50" ht="15">
      <c r="G50" s="5"/>
    </row>
    <row r="52" spans="3:6" ht="15">
      <c r="C52" s="4"/>
      <c r="D52" s="4"/>
      <c r="E52" s="4"/>
      <c r="F52" s="4"/>
    </row>
    <row r="57" ht="15">
      <c r="D57" s="1"/>
    </row>
    <row r="58" ht="15">
      <c r="D58" s="1"/>
    </row>
    <row r="59" ht="15">
      <c r="D59" s="1"/>
    </row>
    <row r="61" ht="15">
      <c r="D61" s="1"/>
    </row>
    <row r="62" ht="15">
      <c r="D62" s="1"/>
    </row>
  </sheetData>
  <hyperlinks>
    <hyperlink ref="C16" r:id="rId1" display="https://www.bmf-steuerrechner.de/ekst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DVB Bank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hintn0</dc:creator>
  <cp:keywords/>
  <dc:description/>
  <cp:lastModifiedBy>Nico</cp:lastModifiedBy>
  <dcterms:created xsi:type="dcterms:W3CDTF">2016-05-31T14:45:04Z</dcterms:created>
  <dcterms:modified xsi:type="dcterms:W3CDTF">2016-06-02T20:34:55Z</dcterms:modified>
  <cp:category/>
  <cp:version/>
  <cp:contentType/>
  <cp:contentStatus/>
</cp:coreProperties>
</file>